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Leadership Days\"/>
    </mc:Choice>
  </mc:AlternateContent>
  <xr:revisionPtr revIDLastSave="0" documentId="8_{9671A60C-49A6-40C7-9FA2-9E7753863D7B}" xr6:coauthVersionLast="45" xr6:coauthVersionMax="45" xr10:uidLastSave="{00000000-0000-0000-0000-000000000000}"/>
  <bookViews>
    <workbookView xWindow="21345" yWindow="1080" windowWidth="20160" windowHeight="13740" xr2:uid="{8179E784-D140-465E-85AE-5D016DDC8195}"/>
  </bookViews>
  <sheets>
    <sheet name="Cash Flow 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B21" i="1"/>
  <c r="K19" i="1"/>
  <c r="K18" i="1"/>
  <c r="K17" i="1"/>
  <c r="K16" i="1"/>
  <c r="F15" i="1"/>
  <c r="F21" i="1" s="1"/>
  <c r="E15" i="1"/>
  <c r="K15" i="1" s="1"/>
  <c r="D15" i="1"/>
  <c r="D21" i="1" s="1"/>
  <c r="K14" i="1"/>
  <c r="K13" i="1"/>
  <c r="I10" i="1"/>
  <c r="H10" i="1"/>
  <c r="G10" i="1"/>
  <c r="F10" i="1"/>
  <c r="F23" i="1" s="1"/>
  <c r="E10" i="1"/>
  <c r="D10" i="1"/>
  <c r="D23" i="1" s="1"/>
  <c r="D28" i="1" s="1"/>
  <c r="B10" i="1"/>
  <c r="K9" i="1"/>
  <c r="K10" i="1" s="1"/>
  <c r="K8" i="1"/>
  <c r="K7" i="1"/>
  <c r="B23" i="1" l="1"/>
  <c r="I23" i="1"/>
  <c r="H23" i="1"/>
  <c r="G23" i="1"/>
  <c r="K21" i="1"/>
  <c r="K23" i="1" s="1"/>
  <c r="E21" i="1"/>
  <c r="E23" i="1" s="1"/>
  <c r="E28" i="1" s="1"/>
  <c r="F28" i="1" s="1"/>
  <c r="G28" i="1" l="1"/>
  <c r="H28" i="1" s="1"/>
  <c r="I28" i="1" s="1"/>
</calcChain>
</file>

<file path=xl/sharedStrings.xml><?xml version="1.0" encoding="utf-8"?>
<sst xmlns="http://schemas.openxmlformats.org/spreadsheetml/2006/main" count="41" uniqueCount="35">
  <si>
    <t>January 1 - September 30, 2020 Summary</t>
  </si>
  <si>
    <t>Cash Flow Actual/Forecasts</t>
  </si>
  <si>
    <t>Fcst
YE</t>
  </si>
  <si>
    <t>Sept YTD</t>
  </si>
  <si>
    <t>Oct (F)</t>
  </si>
  <si>
    <t>Nov (F)</t>
  </si>
  <si>
    <t>Dec (F)</t>
  </si>
  <si>
    <t>Jan (F)</t>
  </si>
  <si>
    <t>Feb(F)</t>
  </si>
  <si>
    <t>Mar (F)</t>
  </si>
  <si>
    <t>Income</t>
  </si>
  <si>
    <t xml:space="preserve">    Offerings &amp; Mortgage</t>
  </si>
  <si>
    <t xml:space="preserve">    Building Use &amp; Preschool</t>
  </si>
  <si>
    <t>Total Income</t>
  </si>
  <si>
    <t>Expenses</t>
  </si>
  <si>
    <t xml:space="preserve">   Apportionment &amp; Mission</t>
  </si>
  <si>
    <t xml:space="preserve">   Christian Ed, Worship &amp; Outreach</t>
  </si>
  <si>
    <t xml:space="preserve">   Clergy Support</t>
  </si>
  <si>
    <t xml:space="preserve">   Church Staff</t>
  </si>
  <si>
    <t xml:space="preserve">   Trustee Expense &amp; Utilities</t>
  </si>
  <si>
    <t xml:space="preserve">   Mortgage</t>
  </si>
  <si>
    <t xml:space="preserve">   Church Office</t>
  </si>
  <si>
    <t>Total Expenses</t>
  </si>
  <si>
    <t>Net Operating Income</t>
  </si>
  <si>
    <t>Bank Account Forecast</t>
  </si>
  <si>
    <t>Sept 30, 2020</t>
  </si>
  <si>
    <t>Starting Balance - Sept 30, 2020</t>
  </si>
  <si>
    <t>End of Month Balance</t>
  </si>
  <si>
    <t>Assumptions:</t>
  </si>
  <si>
    <t>1.  Offering continue to keep pace with 2019</t>
  </si>
  <si>
    <t>2.  Medical and Pension credit of $2,028/mo posted in Oct-Dec</t>
  </si>
  <si>
    <t>3.  Church Staff based on Jul-Sep Expenses, Typically $4,750/mo</t>
  </si>
  <si>
    <t>4.  Trustee Exp and Utilities based on Jul-Sep Expenses, Ramp up to typical $7,250/mo in Jan-Mar</t>
  </si>
  <si>
    <r>
      <t xml:space="preserve">Somewhere UMC Cash Flow:  Oct 2020 to Mar 2021 </t>
    </r>
    <r>
      <rPr>
        <sz val="10"/>
        <rFont val="Arial"/>
        <family val="2"/>
      </rPr>
      <t>(Revised 10/27/2020)</t>
    </r>
  </si>
  <si>
    <t xml:space="preserve">    Special Offerings &amp; 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</si>
</sst>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1" fillId="0" borderId="0" xfId="1"/>
    <xf numFmtId="0" fontId="4" fillId="2" borderId="0" xfId="1" applyFont="1" applyFill="1"/>
    <xf numFmtId="0" fontId="1" fillId="2" borderId="0" xfId="1" applyFill="1"/>
    <xf numFmtId="0" fontId="4" fillId="0" borderId="0" xfId="1" applyFont="1"/>
    <xf numFmtId="0" fontId="1" fillId="0" borderId="0" xfId="1" applyAlignment="1">
      <alignment wrapText="1"/>
    </xf>
    <xf numFmtId="0" fontId="5" fillId="0" borderId="1" xfId="1" applyFont="1" applyBorder="1" applyAlignment="1">
      <alignment horizontal="center" wrapText="1"/>
    </xf>
    <xf numFmtId="17" fontId="5" fillId="2" borderId="2" xfId="1" quotePrefix="1" applyNumberFormat="1" applyFont="1" applyFill="1" applyBorder="1" applyAlignment="1">
      <alignment horizontal="center"/>
    </xf>
    <xf numFmtId="0" fontId="5" fillId="2" borderId="2" xfId="1" quotePrefix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0" fontId="1" fillId="3" borderId="0" xfId="1" applyFill="1"/>
    <xf numFmtId="3" fontId="8" fillId="0" borderId="0" xfId="1" applyNumberFormat="1" applyFont="1" applyAlignment="1">
      <alignment wrapText="1"/>
    </xf>
    <xf numFmtId="0" fontId="8" fillId="0" borderId="0" xfId="1" applyFont="1"/>
    <xf numFmtId="164" fontId="8" fillId="0" borderId="0" xfId="2" applyNumberFormat="1" applyFont="1"/>
    <xf numFmtId="164" fontId="8" fillId="3" borderId="0" xfId="2" applyNumberFormat="1" applyFont="1" applyFill="1"/>
    <xf numFmtId="164" fontId="1" fillId="0" borderId="0" xfId="1" applyNumberFormat="1"/>
    <xf numFmtId="3" fontId="8" fillId="0" borderId="0" xfId="1" applyNumberFormat="1" applyFont="1" applyAlignment="1">
      <alignment horizontal="right" wrapText="1"/>
    </xf>
    <xf numFmtId="3" fontId="5" fillId="0" borderId="3" xfId="1" applyNumberFormat="1" applyFont="1" applyBorder="1" applyAlignment="1">
      <alignment horizontal="right" wrapText="1"/>
    </xf>
    <xf numFmtId="164" fontId="8" fillId="0" borderId="4" xfId="2" applyNumberFormat="1" applyFont="1" applyBorder="1"/>
    <xf numFmtId="164" fontId="8" fillId="3" borderId="4" xfId="2" applyNumberFormat="1" applyFont="1" applyFill="1" applyBorder="1"/>
    <xf numFmtId="38" fontId="5" fillId="0" borderId="3" xfId="1" applyNumberFormat="1" applyFont="1" applyBorder="1" applyAlignment="1">
      <alignment horizontal="right" wrapText="1"/>
    </xf>
    <xf numFmtId="164" fontId="5" fillId="0" borderId="4" xfId="2" applyNumberFormat="1" applyFont="1" applyBorder="1"/>
    <xf numFmtId="6" fontId="5" fillId="0" borderId="4" xfId="2" applyNumberFormat="1" applyFont="1" applyBorder="1"/>
    <xf numFmtId="164" fontId="5" fillId="3" borderId="4" xfId="2" applyNumberFormat="1" applyFont="1" applyFill="1" applyBorder="1"/>
    <xf numFmtId="3" fontId="5" fillId="0" borderId="0" xfId="1" applyNumberFormat="1" applyFont="1" applyAlignment="1">
      <alignment horizontal="right" wrapText="1"/>
    </xf>
    <xf numFmtId="0" fontId="5" fillId="3" borderId="5" xfId="1" applyFont="1" applyFill="1" applyBorder="1" applyAlignment="1">
      <alignment horizontal="left" wrapText="1"/>
    </xf>
    <xf numFmtId="4" fontId="7" fillId="3" borderId="5" xfId="1" quotePrefix="1" applyNumberFormat="1" applyFont="1" applyFill="1" applyBorder="1" applyAlignment="1">
      <alignment horizontal="center" wrapText="1"/>
    </xf>
    <xf numFmtId="0" fontId="1" fillId="3" borderId="5" xfId="1" applyFill="1" applyBorder="1"/>
    <xf numFmtId="17" fontId="5" fillId="3" borderId="5" xfId="1" quotePrefix="1" applyNumberFormat="1" applyFont="1" applyFill="1" applyBorder="1" applyAlignment="1">
      <alignment horizontal="center"/>
    </xf>
    <xf numFmtId="0" fontId="5" fillId="3" borderId="5" xfId="1" quotePrefix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164" fontId="5" fillId="4" borderId="5" xfId="3" applyNumberFormat="1" applyFont="1" applyFill="1" applyBorder="1" applyAlignment="1">
      <alignment horizontal="right" vertical="center" wrapText="1"/>
    </xf>
    <xf numFmtId="164" fontId="0" fillId="0" borderId="7" xfId="3" applyNumberFormat="1" applyFont="1" applyBorder="1" applyAlignment="1">
      <alignment vertical="center"/>
    </xf>
    <xf numFmtId="164" fontId="0" fillId="0" borderId="5" xfId="3" applyNumberFormat="1" applyFont="1" applyBorder="1" applyAlignment="1">
      <alignment vertical="center"/>
    </xf>
    <xf numFmtId="0" fontId="5" fillId="0" borderId="8" xfId="1" applyFont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right" vertical="center" wrapText="1"/>
    </xf>
    <xf numFmtId="164" fontId="0" fillId="0" borderId="2" xfId="3" applyNumberFormat="1" applyFont="1" applyBorder="1" applyAlignment="1">
      <alignment vertical="center"/>
    </xf>
    <xf numFmtId="164" fontId="5" fillId="0" borderId="5" xfId="3" applyNumberFormat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5" fillId="0" borderId="0" xfId="3" applyNumberFormat="1" applyFont="1" applyFill="1" applyBorder="1" applyAlignment="1">
      <alignment horizontal="right" vertical="center" wrapText="1"/>
    </xf>
    <xf numFmtId="164" fontId="0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vertical="center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4" fillId="3" borderId="2" xfId="1" applyFont="1" applyFill="1" applyBorder="1" applyAlignment="1">
      <alignment horizontal="center"/>
    </xf>
  </cellXfs>
  <cellStyles count="4">
    <cellStyle name="Comma 2" xfId="2" xr:uid="{CB35DCDF-F1D2-4D09-BCD6-39802A5CE7DC}"/>
    <cellStyle name="Currency 3" xfId="3" xr:uid="{74DA2145-DA94-4FF7-936C-15F9E338409B}"/>
    <cellStyle name="Normal" xfId="0" builtinId="0"/>
    <cellStyle name="Normal 3" xfId="1" xr:uid="{D60C6A7A-A26B-4945-86A1-CC1534F43C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32B6-9F99-4BDF-BCB2-5C41FCE9DE03}">
  <sheetPr>
    <pageSetUpPr fitToPage="1"/>
  </sheetPr>
  <dimension ref="A1:N36"/>
  <sheetViews>
    <sheetView tabSelected="1" workbookViewId="0">
      <selection activeCell="M5" sqref="M5"/>
    </sheetView>
  </sheetViews>
  <sheetFormatPr defaultRowHeight="12.75" x14ac:dyDescent="0.2"/>
  <cols>
    <col min="1" max="1" width="31.28515625" style="2" customWidth="1"/>
    <col min="2" max="2" width="10.28515625" style="2" customWidth="1"/>
    <col min="3" max="3" width="3" style="2" customWidth="1"/>
    <col min="4" max="9" width="9.7109375" style="2" customWidth="1"/>
    <col min="10" max="10" width="1.7109375" style="2" customWidth="1"/>
    <col min="11" max="11" width="10.28515625" style="2" customWidth="1"/>
    <col min="12" max="16384" width="9.140625" style="2"/>
  </cols>
  <sheetData>
    <row r="1" spans="1:14" ht="15.75" x14ac:dyDescent="0.25">
      <c r="A1" s="1" t="s">
        <v>33</v>
      </c>
    </row>
    <row r="2" spans="1:14" ht="17.25" customHeight="1" x14ac:dyDescent="0.25">
      <c r="A2" s="47"/>
      <c r="B2" s="48"/>
    </row>
    <row r="3" spans="1:14" ht="12.75" customHeight="1" x14ac:dyDescent="0.2">
      <c r="A3" s="49" t="s">
        <v>0</v>
      </c>
      <c r="B3" s="49"/>
      <c r="D3" s="3" t="s">
        <v>1</v>
      </c>
      <c r="E3" s="4"/>
      <c r="F3" s="4"/>
      <c r="G3" s="4"/>
      <c r="H3" s="4"/>
      <c r="I3" s="4"/>
      <c r="K3" s="50" t="s">
        <v>2</v>
      </c>
    </row>
    <row r="4" spans="1:14" ht="5.25" customHeight="1" x14ac:dyDescent="0.2">
      <c r="D4" s="3"/>
      <c r="E4" s="3"/>
      <c r="F4" s="3"/>
      <c r="G4" s="3"/>
      <c r="H4" s="3"/>
      <c r="I4" s="3"/>
      <c r="J4" s="5"/>
      <c r="K4" s="51"/>
    </row>
    <row r="5" spans="1:14" ht="12.75" customHeight="1" x14ac:dyDescent="0.2">
      <c r="A5" s="6"/>
      <c r="B5" s="7" t="s">
        <v>3</v>
      </c>
      <c r="D5" s="8" t="s">
        <v>4</v>
      </c>
      <c r="E5" s="9" t="s">
        <v>5</v>
      </c>
      <c r="F5" s="8" t="s">
        <v>6</v>
      </c>
      <c r="G5" s="9" t="s">
        <v>7</v>
      </c>
      <c r="H5" s="8" t="s">
        <v>8</v>
      </c>
      <c r="I5" s="9" t="s">
        <v>9</v>
      </c>
      <c r="J5" s="5"/>
      <c r="K5" s="52"/>
    </row>
    <row r="6" spans="1:14" ht="12.75" customHeight="1" x14ac:dyDescent="0.2">
      <c r="A6" s="10" t="s">
        <v>10</v>
      </c>
      <c r="B6" s="11"/>
      <c r="K6" s="12"/>
    </row>
    <row r="7" spans="1:14" ht="12.75" customHeight="1" x14ac:dyDescent="0.2">
      <c r="A7" s="10" t="s">
        <v>11</v>
      </c>
      <c r="B7" s="13">
        <v>228107</v>
      </c>
      <c r="C7" s="14"/>
      <c r="D7" s="15">
        <v>20893</v>
      </c>
      <c r="E7" s="15">
        <v>29000</v>
      </c>
      <c r="F7" s="15">
        <v>40000</v>
      </c>
      <c r="G7" s="15">
        <v>21000</v>
      </c>
      <c r="H7" s="15">
        <v>27000</v>
      </c>
      <c r="I7" s="15">
        <v>30000</v>
      </c>
      <c r="J7" s="15"/>
      <c r="K7" s="16">
        <f>+B7+D7+E7+F7</f>
        <v>318000</v>
      </c>
      <c r="N7" s="17"/>
    </row>
    <row r="8" spans="1:14" ht="12.75" customHeight="1" x14ac:dyDescent="0.2">
      <c r="A8" s="10" t="s">
        <v>34</v>
      </c>
      <c r="B8" s="18">
        <v>2729</v>
      </c>
      <c r="C8" s="14"/>
      <c r="D8" s="15">
        <v>0</v>
      </c>
      <c r="E8" s="15">
        <v>1000</v>
      </c>
      <c r="F8" s="15">
        <v>3000</v>
      </c>
      <c r="G8" s="15">
        <v>300</v>
      </c>
      <c r="H8" s="15">
        <v>300</v>
      </c>
      <c r="I8" s="15">
        <v>300</v>
      </c>
      <c r="J8" s="15"/>
      <c r="K8" s="16">
        <f t="shared" ref="K8:K9" si="0">SUM(D8:I8)</f>
        <v>4900</v>
      </c>
    </row>
    <row r="9" spans="1:14" ht="12.75" customHeight="1" x14ac:dyDescent="0.2">
      <c r="A9" s="10" t="s">
        <v>12</v>
      </c>
      <c r="B9" s="18">
        <v>7150</v>
      </c>
      <c r="C9" s="14"/>
      <c r="D9" s="15">
        <v>1000</v>
      </c>
      <c r="E9" s="15">
        <v>1000</v>
      </c>
      <c r="F9" s="15">
        <v>1000</v>
      </c>
      <c r="G9" s="15">
        <v>1000</v>
      </c>
      <c r="H9" s="15">
        <v>1000</v>
      </c>
      <c r="I9" s="15">
        <v>1000</v>
      </c>
      <c r="J9" s="15"/>
      <c r="K9" s="16">
        <f t="shared" si="0"/>
        <v>6000</v>
      </c>
    </row>
    <row r="10" spans="1:14" ht="12.75" customHeight="1" x14ac:dyDescent="0.2">
      <c r="A10" s="10" t="s">
        <v>13</v>
      </c>
      <c r="B10" s="19">
        <f>SUM(B7:B9)</f>
        <v>237986</v>
      </c>
      <c r="C10" s="14"/>
      <c r="D10" s="20">
        <f t="shared" ref="D10:I10" si="1">SUM(D7:D9)</f>
        <v>21893</v>
      </c>
      <c r="E10" s="20">
        <f t="shared" si="1"/>
        <v>31000</v>
      </c>
      <c r="F10" s="20">
        <f t="shared" si="1"/>
        <v>44000</v>
      </c>
      <c r="G10" s="20">
        <f t="shared" si="1"/>
        <v>22300</v>
      </c>
      <c r="H10" s="20">
        <f t="shared" si="1"/>
        <v>28300</v>
      </c>
      <c r="I10" s="20">
        <f t="shared" si="1"/>
        <v>31300</v>
      </c>
      <c r="J10" s="15"/>
      <c r="K10" s="21">
        <f>SUM(K7:K9)</f>
        <v>328900</v>
      </c>
    </row>
    <row r="11" spans="1:14" ht="12.75" customHeight="1" x14ac:dyDescent="0.2">
      <c r="A11" s="10"/>
      <c r="B11" s="19"/>
      <c r="C11" s="14"/>
      <c r="D11" s="15"/>
      <c r="E11" s="15"/>
      <c r="F11" s="15"/>
      <c r="G11" s="15"/>
      <c r="H11" s="15"/>
      <c r="I11" s="15"/>
      <c r="J11" s="15"/>
      <c r="K11" s="16"/>
    </row>
    <row r="12" spans="1:14" ht="12.75" customHeight="1" x14ac:dyDescent="0.2">
      <c r="A12" s="10" t="s">
        <v>14</v>
      </c>
      <c r="B12" s="13"/>
      <c r="C12" s="14"/>
      <c r="D12" s="15"/>
      <c r="E12" s="15"/>
      <c r="F12" s="15"/>
      <c r="G12" s="15"/>
      <c r="H12" s="15"/>
      <c r="I12" s="15"/>
      <c r="J12" s="15"/>
      <c r="K12" s="16"/>
    </row>
    <row r="13" spans="1:14" ht="12.75" customHeight="1" x14ac:dyDescent="0.2">
      <c r="A13" s="10" t="s">
        <v>15</v>
      </c>
      <c r="B13" s="18">
        <v>27189</v>
      </c>
      <c r="C13" s="14"/>
      <c r="D13" s="15">
        <v>3021</v>
      </c>
      <c r="E13" s="15">
        <v>3021</v>
      </c>
      <c r="F13" s="15">
        <v>3021</v>
      </c>
      <c r="G13" s="15">
        <v>3065</v>
      </c>
      <c r="H13" s="15">
        <v>3065</v>
      </c>
      <c r="I13" s="15">
        <v>3065</v>
      </c>
      <c r="J13" s="15"/>
      <c r="K13" s="16">
        <f t="shared" ref="K13:K18" si="2">+B13+D13+E13+F13</f>
        <v>36252</v>
      </c>
    </row>
    <row r="14" spans="1:14" ht="12.75" customHeight="1" x14ac:dyDescent="0.2">
      <c r="A14" s="10" t="s">
        <v>16</v>
      </c>
      <c r="B14" s="18">
        <v>4133</v>
      </c>
      <c r="C14" s="14"/>
      <c r="D14" s="15">
        <v>250</v>
      </c>
      <c r="E14" s="15">
        <v>250</v>
      </c>
      <c r="F14" s="15">
        <v>250</v>
      </c>
      <c r="G14" s="15">
        <v>250</v>
      </c>
      <c r="H14" s="15">
        <v>250</v>
      </c>
      <c r="I14" s="15">
        <v>250</v>
      </c>
      <c r="J14" s="15"/>
      <c r="K14" s="16">
        <f t="shared" si="2"/>
        <v>4883</v>
      </c>
    </row>
    <row r="15" spans="1:14" ht="12.75" customHeight="1" x14ac:dyDescent="0.2">
      <c r="A15" s="10" t="s">
        <v>17</v>
      </c>
      <c r="B15" s="18">
        <v>57102</v>
      </c>
      <c r="C15" s="14"/>
      <c r="D15" s="15">
        <f>9800-1168-860</f>
        <v>7772</v>
      </c>
      <c r="E15" s="15">
        <f>9800-1168-860</f>
        <v>7772</v>
      </c>
      <c r="F15" s="15">
        <f>9800-1168-860</f>
        <v>7772</v>
      </c>
      <c r="G15" s="15">
        <v>9850</v>
      </c>
      <c r="H15" s="15">
        <v>9850</v>
      </c>
      <c r="I15" s="15">
        <v>9850</v>
      </c>
      <c r="J15" s="15"/>
      <c r="K15" s="16">
        <f t="shared" si="2"/>
        <v>80418</v>
      </c>
    </row>
    <row r="16" spans="1:14" ht="12.75" customHeight="1" x14ac:dyDescent="0.2">
      <c r="A16" s="10" t="s">
        <v>18</v>
      </c>
      <c r="B16" s="18">
        <v>23037</v>
      </c>
      <c r="C16" s="14"/>
      <c r="D16" s="15">
        <v>2400</v>
      </c>
      <c r="E16" s="15">
        <v>2400</v>
      </c>
      <c r="F16" s="15">
        <v>2400</v>
      </c>
      <c r="G16" s="15">
        <v>2400</v>
      </c>
      <c r="H16" s="15">
        <v>2400</v>
      </c>
      <c r="I16" s="15">
        <v>2400</v>
      </c>
      <c r="J16" s="15"/>
      <c r="K16" s="16">
        <f t="shared" si="2"/>
        <v>30237</v>
      </c>
    </row>
    <row r="17" spans="1:11" ht="12.75" customHeight="1" x14ac:dyDescent="0.2">
      <c r="A17" s="10" t="s">
        <v>19</v>
      </c>
      <c r="B17" s="18">
        <v>34236</v>
      </c>
      <c r="C17" s="14"/>
      <c r="D17" s="15">
        <v>4100</v>
      </c>
      <c r="E17" s="15">
        <v>4100</v>
      </c>
      <c r="F17" s="15">
        <v>4100</v>
      </c>
      <c r="G17" s="15">
        <v>5000</v>
      </c>
      <c r="H17" s="15">
        <v>6000</v>
      </c>
      <c r="I17" s="15">
        <v>7250</v>
      </c>
      <c r="J17" s="15"/>
      <c r="K17" s="16">
        <f t="shared" si="2"/>
        <v>46536</v>
      </c>
    </row>
    <row r="18" spans="1:11" ht="12.75" customHeight="1" x14ac:dyDescent="0.2">
      <c r="A18" s="10" t="s">
        <v>20</v>
      </c>
      <c r="B18" s="18">
        <v>47004</v>
      </c>
      <c r="C18" s="14"/>
      <c r="D18" s="15">
        <v>7834</v>
      </c>
      <c r="E18" s="15">
        <v>7834</v>
      </c>
      <c r="F18" s="15">
        <v>7834</v>
      </c>
      <c r="G18" s="15">
        <v>7834</v>
      </c>
      <c r="H18" s="15">
        <v>7834</v>
      </c>
      <c r="I18" s="15">
        <v>7834</v>
      </c>
      <c r="J18" s="15"/>
      <c r="K18" s="16">
        <f t="shared" si="2"/>
        <v>70506</v>
      </c>
    </row>
    <row r="19" spans="1:11" ht="12.75" customHeight="1" x14ac:dyDescent="0.2">
      <c r="A19" s="10" t="s">
        <v>21</v>
      </c>
      <c r="B19" s="18">
        <v>7593</v>
      </c>
      <c r="C19" s="14"/>
      <c r="D19" s="15">
        <v>1000</v>
      </c>
      <c r="E19" s="15">
        <v>1000</v>
      </c>
      <c r="F19" s="15">
        <v>1000</v>
      </c>
      <c r="G19" s="15">
        <v>1000</v>
      </c>
      <c r="H19" s="15">
        <v>1000</v>
      </c>
      <c r="I19" s="15">
        <v>1000</v>
      </c>
      <c r="J19" s="15"/>
      <c r="K19" s="16">
        <f t="shared" ref="K19" si="3">SUM(D19:I19)</f>
        <v>6000</v>
      </c>
    </row>
    <row r="20" spans="1:11" ht="12.75" customHeight="1" x14ac:dyDescent="0.2">
      <c r="A20" s="10"/>
      <c r="B20" s="19"/>
      <c r="C20" s="14"/>
      <c r="D20" s="20"/>
      <c r="E20" s="20"/>
      <c r="F20" s="20"/>
      <c r="G20" s="20"/>
      <c r="H20" s="20"/>
      <c r="I20" s="20"/>
      <c r="J20" s="15"/>
      <c r="K20" s="21"/>
    </row>
    <row r="21" spans="1:11" ht="12.75" customHeight="1" x14ac:dyDescent="0.2">
      <c r="A21" s="10" t="s">
        <v>22</v>
      </c>
      <c r="B21" s="19">
        <f>SUM(B13:B19)</f>
        <v>200294</v>
      </c>
      <c r="C21" s="14"/>
      <c r="D21" s="20">
        <f>SUM(D13:D19)</f>
        <v>26377</v>
      </c>
      <c r="E21" s="20">
        <f t="shared" ref="E21:H21" si="4">SUM(E13:E19)</f>
        <v>26377</v>
      </c>
      <c r="F21" s="20">
        <f t="shared" si="4"/>
        <v>26377</v>
      </c>
      <c r="G21" s="20">
        <f t="shared" si="4"/>
        <v>29399</v>
      </c>
      <c r="H21" s="20">
        <f t="shared" si="4"/>
        <v>30399</v>
      </c>
      <c r="I21" s="20">
        <f>SUM(I13:I19)</f>
        <v>31649</v>
      </c>
      <c r="J21" s="15"/>
      <c r="K21" s="21">
        <f>SUM(K13:K19)</f>
        <v>274832</v>
      </c>
    </row>
    <row r="22" spans="1:11" ht="12.75" customHeight="1" x14ac:dyDescent="0.2">
      <c r="A22" s="10"/>
      <c r="B22" s="19"/>
      <c r="C22" s="14"/>
      <c r="D22" s="20"/>
      <c r="E22" s="20"/>
      <c r="F22" s="20"/>
      <c r="G22" s="20"/>
      <c r="H22" s="20"/>
      <c r="I22" s="20"/>
      <c r="J22" s="15"/>
      <c r="K22" s="21"/>
    </row>
    <row r="23" spans="1:11" ht="12.75" customHeight="1" x14ac:dyDescent="0.2">
      <c r="A23" s="10" t="s">
        <v>23</v>
      </c>
      <c r="B23" s="22">
        <f>+B10-B21</f>
        <v>37692</v>
      </c>
      <c r="C23" s="14"/>
      <c r="D23" s="23">
        <f>+D10-D21</f>
        <v>-4484</v>
      </c>
      <c r="E23" s="24">
        <f>+E10-E21</f>
        <v>4623</v>
      </c>
      <c r="F23" s="24">
        <f t="shared" ref="F23:G23" si="5">+F10-F21</f>
        <v>17623</v>
      </c>
      <c r="G23" s="24">
        <f t="shared" si="5"/>
        <v>-7099</v>
      </c>
      <c r="H23" s="24">
        <f>+H10-H21</f>
        <v>-2099</v>
      </c>
      <c r="I23" s="24">
        <f>+I10-I21</f>
        <v>-349</v>
      </c>
      <c r="J23" s="15"/>
      <c r="K23" s="25">
        <f>+K10-K21</f>
        <v>54068</v>
      </c>
    </row>
    <row r="24" spans="1:11" ht="12.75" customHeight="1" x14ac:dyDescent="0.2">
      <c r="A24" s="10"/>
      <c r="B24" s="19"/>
      <c r="C24" s="14"/>
      <c r="D24" s="15"/>
      <c r="E24" s="15"/>
      <c r="F24" s="15"/>
      <c r="G24" s="15"/>
      <c r="H24" s="15"/>
      <c r="I24" s="15"/>
      <c r="J24" s="15"/>
      <c r="K24" s="15"/>
    </row>
    <row r="25" spans="1:11" ht="12.75" customHeight="1" x14ac:dyDescent="0.2">
      <c r="A25" s="10"/>
      <c r="B25" s="26"/>
      <c r="C25" s="14"/>
      <c r="D25" s="15"/>
      <c r="E25" s="15"/>
      <c r="F25" s="15"/>
      <c r="G25" s="15"/>
      <c r="H25" s="15"/>
      <c r="I25" s="15"/>
      <c r="J25" s="15"/>
      <c r="K25" s="15"/>
    </row>
    <row r="26" spans="1:11" ht="12.75" customHeight="1" x14ac:dyDescent="0.2">
      <c r="A26" s="27" t="s">
        <v>24</v>
      </c>
      <c r="B26" s="28" t="s">
        <v>25</v>
      </c>
      <c r="C26" s="29"/>
      <c r="D26" s="30" t="s">
        <v>4</v>
      </c>
      <c r="E26" s="31" t="s">
        <v>5</v>
      </c>
      <c r="F26" s="30" t="s">
        <v>6</v>
      </c>
      <c r="G26" s="31" t="s">
        <v>7</v>
      </c>
      <c r="H26" s="30" t="s">
        <v>8</v>
      </c>
      <c r="I26" s="31" t="s">
        <v>9</v>
      </c>
    </row>
    <row r="27" spans="1:11" ht="17.25" customHeight="1" x14ac:dyDescent="0.2">
      <c r="A27" s="32" t="s">
        <v>26</v>
      </c>
      <c r="B27" s="33">
        <v>30292</v>
      </c>
      <c r="C27" s="34"/>
      <c r="D27" s="35"/>
      <c r="E27" s="35"/>
      <c r="F27" s="35"/>
      <c r="G27" s="35"/>
      <c r="H27" s="35"/>
      <c r="I27" s="35"/>
    </row>
    <row r="28" spans="1:11" ht="17.25" customHeight="1" x14ac:dyDescent="0.2">
      <c r="A28" s="36" t="s">
        <v>27</v>
      </c>
      <c r="B28" s="37"/>
      <c r="C28" s="38"/>
      <c r="D28" s="39">
        <f>B27+D23</f>
        <v>25808</v>
      </c>
      <c r="E28" s="39">
        <f>+D28+E23</f>
        <v>30431</v>
      </c>
      <c r="F28" s="39">
        <f>+E28+F23</f>
        <v>48054</v>
      </c>
      <c r="G28" s="39">
        <f>+F28+G23</f>
        <v>40955</v>
      </c>
      <c r="H28" s="39">
        <f>+G28+H23</f>
        <v>38856</v>
      </c>
      <c r="I28" s="39">
        <f>+H28+I23</f>
        <v>38507</v>
      </c>
    </row>
    <row r="29" spans="1:11" ht="5.25" customHeight="1" x14ac:dyDescent="0.2">
      <c r="A29" s="40"/>
      <c r="B29" s="41"/>
      <c r="C29" s="42"/>
      <c r="D29" s="43"/>
      <c r="E29" s="43"/>
      <c r="F29" s="43"/>
      <c r="G29" s="43"/>
      <c r="H29" s="43"/>
      <c r="I29" s="43"/>
    </row>
    <row r="30" spans="1:11" ht="15.75" customHeight="1" x14ac:dyDescent="0.2">
      <c r="A30" s="10"/>
      <c r="B30" s="44"/>
      <c r="I30" s="45"/>
    </row>
    <row r="31" spans="1:11" ht="12.75" customHeight="1" x14ac:dyDescent="0.2">
      <c r="A31" s="10" t="s">
        <v>28</v>
      </c>
      <c r="B31" s="44"/>
    </row>
    <row r="32" spans="1:11" ht="12.75" customHeight="1" x14ac:dyDescent="0.2">
      <c r="A32" s="46" t="s">
        <v>29</v>
      </c>
      <c r="B32" s="44"/>
    </row>
    <row r="33" spans="1:2" ht="12.75" customHeight="1" x14ac:dyDescent="0.2">
      <c r="A33" s="46" t="s">
        <v>30</v>
      </c>
      <c r="B33" s="44"/>
    </row>
    <row r="34" spans="1:2" ht="12.75" customHeight="1" x14ac:dyDescent="0.2">
      <c r="A34" s="46" t="s">
        <v>31</v>
      </c>
      <c r="B34" s="44"/>
    </row>
    <row r="35" spans="1:2" ht="12.75" customHeight="1" x14ac:dyDescent="0.2">
      <c r="A35" s="46" t="s">
        <v>32</v>
      </c>
    </row>
    <row r="36" spans="1:2" ht="12.75" customHeight="1" x14ac:dyDescent="0.2"/>
  </sheetData>
  <mergeCells count="3">
    <mergeCell ref="A2:B2"/>
    <mergeCell ref="A3:B3"/>
    <mergeCell ref="K3:K5"/>
  </mergeCells>
  <pageMargins left="0.75" right="0.75" top="1" bottom="1" header="0.5" footer="0.5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Eichelberger</dc:creator>
  <cp:lastModifiedBy>Paul Eichelberger</cp:lastModifiedBy>
  <dcterms:created xsi:type="dcterms:W3CDTF">2020-10-26T21:42:32Z</dcterms:created>
  <dcterms:modified xsi:type="dcterms:W3CDTF">2020-11-13T19:06:49Z</dcterms:modified>
</cp:coreProperties>
</file>